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firstSheet="1" activeTab="1"/>
  </bookViews>
  <sheets>
    <sheet name="20.02.2024" sheetId="1" state="hidden" r:id="rId1"/>
    <sheet name="1" sheetId="3" r:id="rId2"/>
    <sheet name="Dop" sheetId="2" state="hidden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'20.02.2024'!$A$3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17" i="1"/>
  <c r="AA20"/>
  <c r="AF20"/>
  <c r="V20"/>
  <c r="CO20"/>
  <c r="CL20"/>
  <c r="CI20"/>
  <c r="AI20"/>
  <c r="AE20"/>
  <c r="AD20"/>
  <c r="AC20"/>
  <c r="AB20"/>
  <c r="Z20"/>
  <c r="Y20"/>
  <c r="X20"/>
  <c r="W20"/>
  <c r="I20"/>
  <c r="H20"/>
  <c r="G20"/>
  <c r="F20"/>
  <c r="E20"/>
  <c r="D20"/>
  <c r="CC17"/>
  <c r="A16"/>
  <c r="C16"/>
  <c r="A15"/>
  <c r="C15"/>
  <c r="A14"/>
  <c r="C14"/>
  <c r="A13"/>
  <c r="C13"/>
  <c r="A12"/>
  <c r="C12"/>
  <c r="A11"/>
  <c r="C11"/>
  <c r="B3"/>
</calcChain>
</file>

<file path=xl/sharedStrings.xml><?xml version="1.0" encoding="utf-8"?>
<sst xmlns="http://schemas.openxmlformats.org/spreadsheetml/2006/main" count="159" uniqueCount="139">
  <si>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</si>
  <si>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</si>
  <si>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</si>
  <si>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</si>
  <si>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</si>
  <si>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</si>
  <si>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</si>
  <si>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</si>
  <si>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</si>
  <si>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</si>
  <si>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</si>
  <si>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</si>
  <si>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</si>
  <si>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</si>
  <si>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</si>
  <si>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</si>
  <si>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</si>
  <si>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</si>
  <si>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</si>
  <si>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</si>
  <si>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</si>
  <si>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</si>
  <si>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</si>
  <si>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</si>
  <si>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</si>
  <si>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</si>
  <si>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</si>
  <si>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</si>
  <si>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</si>
  <si>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</si>
  <si>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</si>
  <si>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</si>
  <si>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</si>
  <si>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</si>
  <si>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</si>
  <si>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</si>
  <si>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</si>
  <si>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</si>
  <si>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</si>
  <si>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</si>
  <si>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</si>
  <si>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</si>
  <si>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</si>
  <si>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</si>
  <si>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</si>
  <si>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</si>
  <si>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</si>
  <si>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</si>
  <si>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</si>
  <si>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</si>
  <si>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</si>
  <si>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</si>
  <si>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</si>
  <si>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</si>
  <si>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</si>
  <si>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</si>
  <si>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</si>
  <si>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</si>
  <si>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</si>
  <si>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</si>
  <si>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</si>
  <si>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</si>
  <si>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</si>
  <si>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</si>
  <si>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</si>
  <si>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</si>
  <si>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</si>
  <si>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</si>
  <si>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</si>
  <si>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</si>
  <si>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</si>
  <si>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</si>
  <si>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</si>
  <si>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</si>
  <si>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</si>
  <si>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</si>
  <si>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</si>
  <si>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</si>
  <si>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</si>
  <si>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</si>
  <si>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</si>
  <si>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</si>
  <si>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</si>
  <si>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</si>
  <si>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</si>
  <si>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</si>
  <si>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</si>
  <si>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</si>
  <si>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Муниципальное казенное общеобразовательное учреждение Гаринская средняя общеобразовательная школа</t>
  </si>
  <si>
    <t>меню 7-11 лет</t>
  </si>
  <si>
    <t>СанПиН 2.3/2.4.3590-20  7-11 лет</t>
  </si>
  <si>
    <t>Завтрак</t>
  </si>
  <si>
    <t>Салат из моркови с растительным маслом</t>
  </si>
  <si>
    <t>Макаронные изделия отварные</t>
  </si>
  <si>
    <t>Мясо кур отварное в соусе</t>
  </si>
  <si>
    <t>Напиток из чая с соком</t>
  </si>
  <si>
    <t>Хлеб пшеничный</t>
  </si>
  <si>
    <t>Хлеб ржаной</t>
  </si>
  <si>
    <t>Итого за 'Завтрак'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</si>
  <si>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</si>
  <si>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</si>
  <si>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</si>
  <si>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</si>
  <si>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20.02.2024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</si>
  <si>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</si>
  <si>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</si>
  <si>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</si>
  <si>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</si>
  <si>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</si>
  <si>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</si>
  <si>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</si>
  <si>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</si>
  <si>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</si>
  <si>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</si>
  <si>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</si>
  <si>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</si>
  <si>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</si>
  <si>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</si>
  <si>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</si>
  <si>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</si>
  <si>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</si>
  <si>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</si>
  <si>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</si>
  <si>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</si>
  <si>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</si>
  <si>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</si>
  <si>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</si>
  <si>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</si>
  <si>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</si>
  <si>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</si>
  <si>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</si>
  <si>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</si>
  <si>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</si>
  <si>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18/1</t>
  </si>
  <si>
    <t>46/3</t>
  </si>
  <si>
    <t>2/9</t>
  </si>
  <si>
    <t>28/10</t>
  </si>
  <si>
    <t>гор напиток</t>
  </si>
  <si>
    <t>МКОУ Гаринская СОШ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</si>
</sst>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/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8" xfId="1" applyFill="1" applyBorder="1" applyAlignment="1" applyProtection="1">
      <protection locked="0"/>
    </xf>
    <xf numFmtId="0" fontId="7" fillId="0" borderId="10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1" xfId="1" applyBorder="1" applyAlignment="1">
      <alignment horizontal="center"/>
    </xf>
    <xf numFmtId="0" fontId="7" fillId="0" borderId="12" xfId="1" applyBorder="1" applyAlignment="1">
      <alignment horizontal="center"/>
    </xf>
    <xf numFmtId="0" fontId="7" fillId="0" borderId="13" xfId="1" applyBorder="1" applyAlignment="1">
      <alignment horizontal="center"/>
    </xf>
    <xf numFmtId="0" fontId="7" fillId="0" borderId="14" xfId="1" applyBorder="1"/>
    <xf numFmtId="0" fontId="7" fillId="0" borderId="15" xfId="1" applyBorder="1"/>
    <xf numFmtId="0" fontId="7" fillId="2" borderId="15" xfId="1" applyFill="1" applyBorder="1" applyProtection="1">
      <protection locked="0"/>
    </xf>
    <xf numFmtId="0" fontId="7" fillId="2" borderId="15" xfId="1" applyFill="1" applyBorder="1" applyAlignment="1" applyProtection="1">
      <alignment wrapText="1"/>
      <protection locked="0"/>
    </xf>
    <xf numFmtId="49" fontId="7" fillId="2" borderId="15" xfId="1" applyNumberFormat="1" applyFill="1" applyBorder="1" applyProtection="1">
      <protection locked="0"/>
    </xf>
    <xf numFmtId="2" fontId="7" fillId="2" borderId="15" xfId="1" applyNumberFormat="1" applyFill="1" applyBorder="1" applyProtection="1">
      <protection locked="0"/>
    </xf>
    <xf numFmtId="1" fontId="7" fillId="2" borderId="15" xfId="1" applyNumberFormat="1" applyFill="1" applyBorder="1" applyProtection="1">
      <protection locked="0"/>
    </xf>
    <xf numFmtId="1" fontId="7" fillId="2" borderId="16" xfId="1" applyNumberFormat="1" applyFill="1" applyBorder="1" applyProtection="1">
      <protection locked="0"/>
    </xf>
    <xf numFmtId="0" fontId="7" fillId="0" borderId="17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2" xfId="1" applyBorder="1"/>
    <xf numFmtId="0" fontId="7" fillId="0" borderId="19" xfId="1" applyBorder="1"/>
    <xf numFmtId="0" fontId="7" fillId="2" borderId="20" xfId="1" applyFill="1" applyBorder="1" applyProtection="1">
      <protection locked="0"/>
    </xf>
    <xf numFmtId="0" fontId="7" fillId="2" borderId="20" xfId="1" applyFill="1" applyBorder="1" applyAlignment="1" applyProtection="1">
      <alignment wrapText="1"/>
      <protection locked="0"/>
    </xf>
    <xf numFmtId="49" fontId="7" fillId="2" borderId="20" xfId="1" applyNumberFormat="1" applyFill="1" applyBorder="1" applyProtection="1">
      <protection locked="0"/>
    </xf>
    <xf numFmtId="2" fontId="7" fillId="2" borderId="20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1" fontId="7" fillId="2" borderId="21" xfId="1" applyNumberFormat="1" applyFill="1" applyBorder="1" applyProtection="1">
      <protection locked="0"/>
    </xf>
    <xf numFmtId="0" fontId="7" fillId="3" borderId="15" xfId="1" applyFill="1" applyBorder="1"/>
    <xf numFmtId="0" fontId="7" fillId="0" borderId="22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2" borderId="9" xfId="1" applyFill="1" applyBorder="1" applyProtection="1">
      <protection locked="0"/>
    </xf>
    <xf numFmtId="0" fontId="7" fillId="2" borderId="9" xfId="1" applyFill="1" applyBorder="1" applyAlignment="1" applyProtection="1">
      <alignment wrapText="1"/>
      <protection locked="0"/>
    </xf>
    <xf numFmtId="49" fontId="7" fillId="2" borderId="9" xfId="1" applyNumberFormat="1" applyFill="1" applyBorder="1" applyProtection="1">
      <protection locked="0"/>
    </xf>
    <xf numFmtId="2" fontId="7" fillId="2" borderId="9" xfId="1" applyNumberFormat="1" applyFill="1" applyBorder="1" applyProtection="1">
      <protection locked="0"/>
    </xf>
    <xf numFmtId="1" fontId="7" fillId="2" borderId="9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3" borderId="22" xfId="1" applyFill="1" applyBorder="1"/>
    <xf numFmtId="0" fontId="7" fillId="3" borderId="25" xfId="1" applyFill="1" applyBorder="1"/>
    <xf numFmtId="49" fontId="7" fillId="0" borderId="0" xfId="1" applyNumberFormat="1"/>
    <xf numFmtId="0" fontId="7" fillId="2" borderId="15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23" sqref="B23"/>
    </sheetView>
  </sheetViews>
  <sheetFormatPr defaultColWidth="0" defaultRowHeight="15.75"/>
  <cols>
    <col min="1" max="1" width="4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10.8554687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20" t="s">
        <v>7</v>
      </c>
      <c r="B2" s="20"/>
      <c r="C2" s="20"/>
      <c r="D2" s="20"/>
      <c r="E2" s="20"/>
      <c r="F2" s="20"/>
      <c r="G2" s="20"/>
      <c r="H2" s="20"/>
      <c r="I2" s="20"/>
      <c r="CC2" s="1"/>
    </row>
    <row r="3" spans="1:95" s="7" customFormat="1">
      <c r="A3" s="8"/>
      <c r="B3" s="8" t="str">
        <f>"20 февраля 2024 г."</f>
        <v>20 февраля 2024 г.</v>
      </c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 t="s">
        <v>88</v>
      </c>
      <c r="C5" s="6"/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21" t="s">
        <v>76</v>
      </c>
      <c r="B8" s="23" t="s">
        <v>0</v>
      </c>
      <c r="C8" s="23" t="s">
        <v>6</v>
      </c>
      <c r="D8" s="23" t="s">
        <v>2</v>
      </c>
      <c r="E8" s="23"/>
      <c r="F8" s="23" t="s">
        <v>9</v>
      </c>
      <c r="G8" s="23"/>
      <c r="H8" s="23" t="s">
        <v>8</v>
      </c>
      <c r="I8" s="18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26" t="s">
        <v>75</v>
      </c>
      <c r="X8" s="26"/>
      <c r="Y8" s="26"/>
      <c r="Z8" s="26"/>
      <c r="AA8" s="27" t="s">
        <v>77</v>
      </c>
      <c r="AB8" s="27"/>
      <c r="AC8" s="27"/>
      <c r="AD8" s="27"/>
      <c r="AE8" s="27"/>
      <c r="AF8" s="27"/>
      <c r="AG8" s="27"/>
      <c r="AH8" s="27"/>
      <c r="AI8" s="28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24" t="s">
        <v>86</v>
      </c>
    </row>
    <row r="9" spans="1:95" s="5" customFormat="1" ht="15.75" customHeight="1">
      <c r="A9" s="22"/>
      <c r="B9" s="23"/>
      <c r="C9" s="23"/>
      <c r="D9" s="4" t="s">
        <v>1</v>
      </c>
      <c r="E9" s="4" t="s">
        <v>3</v>
      </c>
      <c r="F9" s="4" t="s">
        <v>1</v>
      </c>
      <c r="G9" s="4" t="s">
        <v>4</v>
      </c>
      <c r="H9" s="23"/>
      <c r="I9" s="19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25"/>
    </row>
    <row r="10" spans="1:95" s="5" customFormat="1" ht="15">
      <c r="B10" s="29" t="s">
        <v>91</v>
      </c>
      <c r="C10" s="11"/>
      <c r="D10" s="11"/>
      <c r="E10" s="11"/>
      <c r="F10" s="11"/>
      <c r="G10" s="11"/>
      <c r="H10" s="11"/>
      <c r="I10" s="11"/>
      <c r="CC10" s="11"/>
    </row>
    <row r="11" spans="1:95" s="33" customFormat="1" ht="30">
      <c r="A11" s="33" t="str">
        <f>"18/1"</f>
        <v>18/1</v>
      </c>
      <c r="B11" s="34" t="s">
        <v>92</v>
      </c>
      <c r="C11" s="35" t="str">
        <f>"80"</f>
        <v>80</v>
      </c>
      <c r="D11" s="35">
        <v>0.92</v>
      </c>
      <c r="E11" s="35">
        <v>0</v>
      </c>
      <c r="F11" s="35">
        <v>3.99</v>
      </c>
      <c r="G11" s="35">
        <v>3.99</v>
      </c>
      <c r="H11" s="35">
        <v>10.28</v>
      </c>
      <c r="I11" s="35">
        <v>76.236865600000016</v>
      </c>
      <c r="J11" s="33">
        <v>0.5</v>
      </c>
      <c r="K11" s="33">
        <v>2.6</v>
      </c>
      <c r="L11" s="33">
        <v>0.5</v>
      </c>
      <c r="M11" s="33">
        <v>0</v>
      </c>
      <c r="N11" s="33">
        <v>8.44</v>
      </c>
      <c r="O11" s="33">
        <v>0.14000000000000001</v>
      </c>
      <c r="P11" s="33">
        <v>1.69</v>
      </c>
      <c r="Q11" s="33">
        <v>0</v>
      </c>
      <c r="R11" s="33">
        <v>0</v>
      </c>
      <c r="S11" s="33">
        <v>0.21</v>
      </c>
      <c r="T11" s="33">
        <v>0.71</v>
      </c>
      <c r="U11" s="33">
        <v>14.85</v>
      </c>
      <c r="V11" s="33">
        <v>141.22999999999999</v>
      </c>
      <c r="W11" s="33">
        <v>19.16</v>
      </c>
      <c r="X11" s="33">
        <v>26.81</v>
      </c>
      <c r="Y11" s="33">
        <v>38.89</v>
      </c>
      <c r="Z11" s="33">
        <v>0.51</v>
      </c>
      <c r="AA11" s="33">
        <v>0</v>
      </c>
      <c r="AB11" s="33">
        <v>8467.2000000000007</v>
      </c>
      <c r="AC11" s="33">
        <v>1440</v>
      </c>
      <c r="AD11" s="33">
        <v>2.0499999999999998</v>
      </c>
      <c r="AE11" s="33">
        <v>0.04</v>
      </c>
      <c r="AF11" s="33">
        <v>0.05</v>
      </c>
      <c r="AG11" s="33">
        <v>0.71</v>
      </c>
      <c r="AH11" s="33">
        <v>0.79</v>
      </c>
      <c r="AI11" s="33">
        <v>3.53</v>
      </c>
      <c r="AJ11" s="33">
        <v>0</v>
      </c>
      <c r="AK11" s="33">
        <v>0</v>
      </c>
      <c r="AL11" s="33">
        <v>0</v>
      </c>
      <c r="AM11" s="33">
        <v>36.67</v>
      </c>
      <c r="AN11" s="33">
        <v>32.299999999999997</v>
      </c>
      <c r="AO11" s="33">
        <v>8.39</v>
      </c>
      <c r="AP11" s="33">
        <v>27.03</v>
      </c>
      <c r="AQ11" s="33">
        <v>7.85</v>
      </c>
      <c r="AR11" s="33">
        <v>25.94</v>
      </c>
      <c r="AS11" s="33">
        <v>36.549999999999997</v>
      </c>
      <c r="AT11" s="33">
        <v>32.78</v>
      </c>
      <c r="AU11" s="33">
        <v>100.17</v>
      </c>
      <c r="AV11" s="33">
        <v>12.03</v>
      </c>
      <c r="AW11" s="33">
        <v>22.41</v>
      </c>
      <c r="AX11" s="33">
        <v>180.32</v>
      </c>
      <c r="AY11" s="33">
        <v>2.23</v>
      </c>
      <c r="AZ11" s="33">
        <v>24.02</v>
      </c>
      <c r="BA11" s="33">
        <v>26.37</v>
      </c>
      <c r="BB11" s="33">
        <v>15.73</v>
      </c>
      <c r="BC11" s="33">
        <v>9.42</v>
      </c>
      <c r="BD11" s="33">
        <v>0.11</v>
      </c>
      <c r="BE11" s="33">
        <v>0.05</v>
      </c>
      <c r="BF11" s="33">
        <v>0.03</v>
      </c>
      <c r="BG11" s="33">
        <v>0.06</v>
      </c>
      <c r="BH11" s="33">
        <v>7.0000000000000007E-2</v>
      </c>
      <c r="BI11" s="33">
        <v>0.31</v>
      </c>
      <c r="BJ11" s="33">
        <v>0</v>
      </c>
      <c r="BK11" s="33">
        <v>0.25</v>
      </c>
      <c r="BL11" s="33">
        <v>0</v>
      </c>
      <c r="BM11" s="33">
        <v>0.16</v>
      </c>
      <c r="BN11" s="33">
        <v>0.01</v>
      </c>
      <c r="BO11" s="33">
        <v>0.03</v>
      </c>
      <c r="BP11" s="33">
        <v>0</v>
      </c>
      <c r="BQ11" s="33">
        <v>0</v>
      </c>
      <c r="BR11" s="33">
        <v>0.06</v>
      </c>
      <c r="BS11" s="33">
        <v>0.94</v>
      </c>
      <c r="BT11" s="33">
        <v>0.02</v>
      </c>
      <c r="BU11" s="33">
        <v>0</v>
      </c>
      <c r="BV11" s="33">
        <v>2.34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63.37</v>
      </c>
      <c r="CC11" s="35">
        <v>5.75</v>
      </c>
      <c r="CE11" s="33">
        <v>1411.2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3.8</v>
      </c>
      <c r="CQ11" s="33">
        <v>0</v>
      </c>
    </row>
    <row r="12" spans="1:95" s="33" customFormat="1" ht="30">
      <c r="A12" s="33" t="str">
        <f>"46/3"</f>
        <v>46/3</v>
      </c>
      <c r="B12" s="34" t="s">
        <v>93</v>
      </c>
      <c r="C12" s="35" t="str">
        <f>"150"</f>
        <v>150</v>
      </c>
      <c r="D12" s="35">
        <v>5.31</v>
      </c>
      <c r="E12" s="35">
        <v>0.04</v>
      </c>
      <c r="F12" s="35">
        <v>3.77</v>
      </c>
      <c r="G12" s="35">
        <v>0.66</v>
      </c>
      <c r="H12" s="35">
        <v>34.119999999999997</v>
      </c>
      <c r="I12" s="35">
        <v>191.211467</v>
      </c>
      <c r="J12" s="33">
        <v>2.46</v>
      </c>
      <c r="K12" s="33">
        <v>0.11</v>
      </c>
      <c r="L12" s="33">
        <v>0</v>
      </c>
      <c r="M12" s="33">
        <v>0</v>
      </c>
      <c r="N12" s="33">
        <v>0.99</v>
      </c>
      <c r="O12" s="33">
        <v>31.42</v>
      </c>
      <c r="P12" s="33">
        <v>1.72</v>
      </c>
      <c r="Q12" s="33">
        <v>0</v>
      </c>
      <c r="R12" s="33">
        <v>0</v>
      </c>
      <c r="S12" s="33">
        <v>0</v>
      </c>
      <c r="T12" s="33">
        <v>1.3</v>
      </c>
      <c r="U12" s="33">
        <v>379.7</v>
      </c>
      <c r="V12" s="33">
        <v>56.6</v>
      </c>
      <c r="W12" s="33">
        <v>12.74</v>
      </c>
      <c r="X12" s="33">
        <v>7.29</v>
      </c>
      <c r="Y12" s="33">
        <v>40.54</v>
      </c>
      <c r="Z12" s="33">
        <v>0.74</v>
      </c>
      <c r="AA12" s="33">
        <v>12</v>
      </c>
      <c r="AB12" s="33">
        <v>12</v>
      </c>
      <c r="AC12" s="33">
        <v>22.5</v>
      </c>
      <c r="AD12" s="33">
        <v>0.82</v>
      </c>
      <c r="AE12" s="33">
        <v>0.06</v>
      </c>
      <c r="AF12" s="33">
        <v>0.02</v>
      </c>
      <c r="AG12" s="33">
        <v>0.49</v>
      </c>
      <c r="AH12" s="33">
        <v>1.49</v>
      </c>
      <c r="AI12" s="33">
        <v>0</v>
      </c>
      <c r="AJ12" s="33">
        <v>0</v>
      </c>
      <c r="AK12" s="33">
        <v>1.97</v>
      </c>
      <c r="AL12" s="33">
        <v>1.93</v>
      </c>
      <c r="AM12" s="33">
        <v>394.28</v>
      </c>
      <c r="AN12" s="33">
        <v>123.4</v>
      </c>
      <c r="AO12" s="33">
        <v>75.11</v>
      </c>
      <c r="AP12" s="33">
        <v>152.74</v>
      </c>
      <c r="AQ12" s="33">
        <v>50.44</v>
      </c>
      <c r="AR12" s="33">
        <v>244.55</v>
      </c>
      <c r="AS12" s="33">
        <v>161.81</v>
      </c>
      <c r="AT12" s="33">
        <v>194.9</v>
      </c>
      <c r="AU12" s="33">
        <v>167.59</v>
      </c>
      <c r="AV12" s="33">
        <v>98.48</v>
      </c>
      <c r="AW12" s="33">
        <v>170.84</v>
      </c>
      <c r="AX12" s="33">
        <v>1499.53</v>
      </c>
      <c r="AY12" s="33">
        <v>0</v>
      </c>
      <c r="AZ12" s="33">
        <v>472.55</v>
      </c>
      <c r="BA12" s="33">
        <v>245.11</v>
      </c>
      <c r="BB12" s="33">
        <v>123.26</v>
      </c>
      <c r="BC12" s="33">
        <v>97.31</v>
      </c>
      <c r="BD12" s="33">
        <v>0.12</v>
      </c>
      <c r="BE12" s="33">
        <v>0.05</v>
      </c>
      <c r="BF12" s="33">
        <v>0.03</v>
      </c>
      <c r="BG12" s="33">
        <v>7.0000000000000007E-2</v>
      </c>
      <c r="BH12" s="33">
        <v>0.08</v>
      </c>
      <c r="BI12" s="33">
        <v>0.35</v>
      </c>
      <c r="BJ12" s="33">
        <v>0</v>
      </c>
      <c r="BK12" s="33">
        <v>1.05</v>
      </c>
      <c r="BL12" s="33">
        <v>0</v>
      </c>
      <c r="BM12" s="33">
        <v>0.3</v>
      </c>
      <c r="BN12" s="33">
        <v>0</v>
      </c>
      <c r="BO12" s="33">
        <v>0</v>
      </c>
      <c r="BP12" s="33">
        <v>0</v>
      </c>
      <c r="BQ12" s="33">
        <v>7.0000000000000007E-2</v>
      </c>
      <c r="BR12" s="33">
        <v>0.11</v>
      </c>
      <c r="BS12" s="33">
        <v>0.8</v>
      </c>
      <c r="BT12" s="33">
        <v>0</v>
      </c>
      <c r="BU12" s="33">
        <v>0</v>
      </c>
      <c r="BV12" s="33">
        <v>0.25</v>
      </c>
      <c r="BW12" s="33">
        <v>0.01</v>
      </c>
      <c r="BX12" s="33">
        <v>0</v>
      </c>
      <c r="BY12" s="33">
        <v>0</v>
      </c>
      <c r="BZ12" s="33">
        <v>0</v>
      </c>
      <c r="CA12" s="33">
        <v>0</v>
      </c>
      <c r="CB12" s="33">
        <v>7.88</v>
      </c>
      <c r="CC12" s="35">
        <v>6.53</v>
      </c>
      <c r="CE12" s="33">
        <v>14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0.98</v>
      </c>
    </row>
    <row r="13" spans="1:95" s="33" customFormat="1" ht="15">
      <c r="A13" s="33" t="str">
        <f>"2/9"</f>
        <v>2/9</v>
      </c>
      <c r="B13" s="34" t="s">
        <v>94</v>
      </c>
      <c r="C13" s="35" t="str">
        <f>"70"</f>
        <v>70</v>
      </c>
      <c r="D13" s="35">
        <v>8.15</v>
      </c>
      <c r="E13" s="35">
        <v>7.93</v>
      </c>
      <c r="F13" s="35">
        <v>7.83</v>
      </c>
      <c r="G13" s="35">
        <v>0.02</v>
      </c>
      <c r="H13" s="35">
        <v>1.7</v>
      </c>
      <c r="I13" s="35">
        <v>109.76811999999998</v>
      </c>
      <c r="J13" s="33">
        <v>3.12</v>
      </c>
      <c r="K13" s="33">
        <v>0.05</v>
      </c>
      <c r="L13" s="33">
        <v>0</v>
      </c>
      <c r="M13" s="33">
        <v>0</v>
      </c>
      <c r="N13" s="33">
        <v>0.16</v>
      </c>
      <c r="O13" s="33">
        <v>1.43</v>
      </c>
      <c r="P13" s="33">
        <v>0.12</v>
      </c>
      <c r="Q13" s="33">
        <v>0</v>
      </c>
      <c r="R13" s="33">
        <v>0</v>
      </c>
      <c r="S13" s="33">
        <v>0</v>
      </c>
      <c r="T13" s="33">
        <v>0.79</v>
      </c>
      <c r="U13" s="33">
        <v>150.61000000000001</v>
      </c>
      <c r="V13" s="33">
        <v>54.66</v>
      </c>
      <c r="W13" s="33">
        <v>8.27</v>
      </c>
      <c r="X13" s="33">
        <v>6.98</v>
      </c>
      <c r="Y13" s="33">
        <v>58.24</v>
      </c>
      <c r="Z13" s="33">
        <v>0.66</v>
      </c>
      <c r="AA13" s="33">
        <v>21.11</v>
      </c>
      <c r="AB13" s="33">
        <v>11.13</v>
      </c>
      <c r="AC13" s="33">
        <v>44.23</v>
      </c>
      <c r="AD13" s="33">
        <v>0.3</v>
      </c>
      <c r="AE13" s="33">
        <v>0.02</v>
      </c>
      <c r="AF13" s="33">
        <v>0.05</v>
      </c>
      <c r="AG13" s="33">
        <v>3</v>
      </c>
      <c r="AH13" s="33">
        <v>6.11</v>
      </c>
      <c r="AI13" s="33">
        <v>0.3</v>
      </c>
      <c r="AJ13" s="33">
        <v>0</v>
      </c>
      <c r="AK13" s="33">
        <v>0.79</v>
      </c>
      <c r="AL13" s="33">
        <v>0.77</v>
      </c>
      <c r="AM13" s="33">
        <v>16.670000000000002</v>
      </c>
      <c r="AN13" s="33">
        <v>5.58</v>
      </c>
      <c r="AO13" s="33">
        <v>3.21</v>
      </c>
      <c r="AP13" s="33">
        <v>6.77</v>
      </c>
      <c r="AQ13" s="33">
        <v>2.7</v>
      </c>
      <c r="AR13" s="33">
        <v>10.24</v>
      </c>
      <c r="AS13" s="33">
        <v>6.92</v>
      </c>
      <c r="AT13" s="33">
        <v>8.0500000000000007</v>
      </c>
      <c r="AU13" s="33">
        <v>7.5</v>
      </c>
      <c r="AV13" s="33">
        <v>4.4400000000000004</v>
      </c>
      <c r="AW13" s="33">
        <v>7.07</v>
      </c>
      <c r="AX13" s="33">
        <v>60.9</v>
      </c>
      <c r="AY13" s="33">
        <v>0</v>
      </c>
      <c r="AZ13" s="33">
        <v>19.239999999999998</v>
      </c>
      <c r="BA13" s="33">
        <v>10.47</v>
      </c>
      <c r="BB13" s="33">
        <v>5.52</v>
      </c>
      <c r="BC13" s="33">
        <v>3.97</v>
      </c>
      <c r="BD13" s="33">
        <v>0.04</v>
      </c>
      <c r="BE13" s="33">
        <v>0.02</v>
      </c>
      <c r="BF13" s="33">
        <v>0.01</v>
      </c>
      <c r="BG13" s="33">
        <v>0.02</v>
      </c>
      <c r="BH13" s="33">
        <v>0.03</v>
      </c>
      <c r="BI13" s="33">
        <v>0.13</v>
      </c>
      <c r="BJ13" s="33">
        <v>0</v>
      </c>
      <c r="BK13" s="33">
        <v>0.35</v>
      </c>
      <c r="BL13" s="33">
        <v>0</v>
      </c>
      <c r="BM13" s="33">
        <v>0.11</v>
      </c>
      <c r="BN13" s="33">
        <v>0</v>
      </c>
      <c r="BO13" s="33">
        <v>0</v>
      </c>
      <c r="BP13" s="33">
        <v>0</v>
      </c>
      <c r="BQ13" s="33">
        <v>0.02</v>
      </c>
      <c r="BR13" s="33">
        <v>0.04</v>
      </c>
      <c r="BS13" s="33">
        <v>0.28999999999999998</v>
      </c>
      <c r="BT13" s="33">
        <v>0</v>
      </c>
      <c r="BU13" s="33">
        <v>0</v>
      </c>
      <c r="BV13" s="33">
        <v>0.02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70.760000000000005</v>
      </c>
      <c r="CC13" s="35">
        <v>21.22</v>
      </c>
      <c r="CE13" s="33">
        <v>22.96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0.35</v>
      </c>
    </row>
    <row r="14" spans="1:95" s="33" customFormat="1" ht="15">
      <c r="A14" s="33" t="str">
        <f>"28/10"</f>
        <v>28/10</v>
      </c>
      <c r="B14" s="34" t="s">
        <v>95</v>
      </c>
      <c r="C14" s="35" t="str">
        <f>"180"</f>
        <v>180</v>
      </c>
      <c r="D14" s="35">
        <v>0.48</v>
      </c>
      <c r="E14" s="35">
        <v>0</v>
      </c>
      <c r="F14" s="35">
        <v>0.1</v>
      </c>
      <c r="G14" s="35">
        <v>0.01</v>
      </c>
      <c r="H14" s="35">
        <v>13.5</v>
      </c>
      <c r="I14" s="35">
        <v>55.142744399999998</v>
      </c>
      <c r="J14" s="33">
        <v>0</v>
      </c>
      <c r="K14" s="33">
        <v>0</v>
      </c>
      <c r="L14" s="33">
        <v>0</v>
      </c>
      <c r="M14" s="33">
        <v>0</v>
      </c>
      <c r="N14" s="33">
        <v>13.14</v>
      </c>
      <c r="O14" s="33">
        <v>0.17</v>
      </c>
      <c r="P14" s="33">
        <v>0.19</v>
      </c>
      <c r="Q14" s="33">
        <v>0</v>
      </c>
      <c r="R14" s="33">
        <v>0</v>
      </c>
      <c r="S14" s="33">
        <v>0.45</v>
      </c>
      <c r="T14" s="33">
        <v>0.28000000000000003</v>
      </c>
      <c r="U14" s="33">
        <v>5.39</v>
      </c>
      <c r="V14" s="33">
        <v>107.05</v>
      </c>
      <c r="W14" s="33">
        <v>6.24</v>
      </c>
      <c r="X14" s="33">
        <v>3.42</v>
      </c>
      <c r="Y14" s="33">
        <v>5.86</v>
      </c>
      <c r="Z14" s="33">
        <v>1.24</v>
      </c>
      <c r="AA14" s="33">
        <v>0</v>
      </c>
      <c r="AB14" s="33">
        <v>0</v>
      </c>
      <c r="AC14" s="33">
        <v>0</v>
      </c>
      <c r="AD14" s="33">
        <v>0.09</v>
      </c>
      <c r="AE14" s="33">
        <v>0.01</v>
      </c>
      <c r="AF14" s="33">
        <v>0.01</v>
      </c>
      <c r="AG14" s="33">
        <v>0.08</v>
      </c>
      <c r="AH14" s="33">
        <v>0.18</v>
      </c>
      <c r="AI14" s="33">
        <v>0.72</v>
      </c>
      <c r="AJ14" s="33">
        <v>0.18</v>
      </c>
      <c r="AK14" s="33">
        <v>0</v>
      </c>
      <c r="AL14" s="33">
        <v>0</v>
      </c>
      <c r="AM14" s="33">
        <v>12.35</v>
      </c>
      <c r="AN14" s="33">
        <v>12.35</v>
      </c>
      <c r="AO14" s="33">
        <v>1.76</v>
      </c>
      <c r="AP14" s="33">
        <v>7.06</v>
      </c>
      <c r="AQ14" s="33">
        <v>1.76</v>
      </c>
      <c r="AR14" s="33">
        <v>6.17</v>
      </c>
      <c r="AS14" s="33">
        <v>11.47</v>
      </c>
      <c r="AT14" s="33">
        <v>7.06</v>
      </c>
      <c r="AU14" s="33">
        <v>51.16</v>
      </c>
      <c r="AV14" s="33">
        <v>4.41</v>
      </c>
      <c r="AW14" s="33">
        <v>9.6999999999999993</v>
      </c>
      <c r="AX14" s="33">
        <v>28.22</v>
      </c>
      <c r="AY14" s="33">
        <v>0</v>
      </c>
      <c r="AZ14" s="33">
        <v>8.82</v>
      </c>
      <c r="BA14" s="33">
        <v>10.58</v>
      </c>
      <c r="BB14" s="33">
        <v>4.41</v>
      </c>
      <c r="BC14" s="33">
        <v>3.53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169.31</v>
      </c>
      <c r="CC14" s="35">
        <v>5.5</v>
      </c>
      <c r="CE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4.5</v>
      </c>
      <c r="CQ14" s="33">
        <v>0</v>
      </c>
    </row>
    <row r="15" spans="1:95" s="33" customFormat="1" ht="15">
      <c r="A15" s="33" t="str">
        <f>"-"</f>
        <v>-</v>
      </c>
      <c r="B15" s="34" t="s">
        <v>96</v>
      </c>
      <c r="C15" s="35" t="str">
        <f>"30"</f>
        <v>30</v>
      </c>
      <c r="D15" s="35">
        <v>1.98</v>
      </c>
      <c r="E15" s="35">
        <v>0</v>
      </c>
      <c r="F15" s="35">
        <v>0.2</v>
      </c>
      <c r="G15" s="35">
        <v>0.2</v>
      </c>
      <c r="H15" s="35">
        <v>14.07</v>
      </c>
      <c r="I15" s="35">
        <v>67.170299999999997</v>
      </c>
      <c r="J15" s="33">
        <v>0</v>
      </c>
      <c r="K15" s="33">
        <v>0</v>
      </c>
      <c r="L15" s="33">
        <v>0</v>
      </c>
      <c r="M15" s="33">
        <v>0</v>
      </c>
      <c r="N15" s="33">
        <v>0.33</v>
      </c>
      <c r="O15" s="33">
        <v>13.68</v>
      </c>
      <c r="P15" s="33">
        <v>0.06</v>
      </c>
      <c r="Q15" s="33">
        <v>0</v>
      </c>
      <c r="R15" s="33">
        <v>0</v>
      </c>
      <c r="S15" s="33">
        <v>0</v>
      </c>
      <c r="T15" s="33">
        <v>0.54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152.69</v>
      </c>
      <c r="AN15" s="33">
        <v>50.63</v>
      </c>
      <c r="AO15" s="33">
        <v>30.02</v>
      </c>
      <c r="AP15" s="33">
        <v>60.03</v>
      </c>
      <c r="AQ15" s="33">
        <v>22.71</v>
      </c>
      <c r="AR15" s="33">
        <v>108.58</v>
      </c>
      <c r="AS15" s="33">
        <v>67.34</v>
      </c>
      <c r="AT15" s="33">
        <v>93.96</v>
      </c>
      <c r="AU15" s="33">
        <v>77.52</v>
      </c>
      <c r="AV15" s="33">
        <v>40.72</v>
      </c>
      <c r="AW15" s="33">
        <v>72.040000000000006</v>
      </c>
      <c r="AX15" s="33">
        <v>602.39</v>
      </c>
      <c r="AY15" s="33">
        <v>0</v>
      </c>
      <c r="AZ15" s="33">
        <v>196.27</v>
      </c>
      <c r="BA15" s="33">
        <v>85.35</v>
      </c>
      <c r="BB15" s="33">
        <v>56.64</v>
      </c>
      <c r="BC15" s="33">
        <v>44.89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0.02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0.02</v>
      </c>
      <c r="BT15" s="33">
        <v>0</v>
      </c>
      <c r="BU15" s="33">
        <v>0</v>
      </c>
      <c r="BV15" s="33">
        <v>0.08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11.73</v>
      </c>
      <c r="CC15" s="35">
        <v>1.75</v>
      </c>
      <c r="CE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</row>
    <row r="16" spans="1:95" s="30" customFormat="1" ht="15">
      <c r="A16" s="30" t="str">
        <f>"-"</f>
        <v>-</v>
      </c>
      <c r="B16" s="31" t="s">
        <v>97</v>
      </c>
      <c r="C16" s="32" t="str">
        <f>"20"</f>
        <v>20</v>
      </c>
      <c r="D16" s="32">
        <v>1.32</v>
      </c>
      <c r="E16" s="32">
        <v>0</v>
      </c>
      <c r="F16" s="32">
        <v>0.24</v>
      </c>
      <c r="G16" s="32">
        <v>0.24</v>
      </c>
      <c r="H16" s="32">
        <v>8.34</v>
      </c>
      <c r="I16" s="32">
        <v>38.676000000000002</v>
      </c>
      <c r="J16" s="30">
        <v>0.04</v>
      </c>
      <c r="K16" s="30">
        <v>0</v>
      </c>
      <c r="L16" s="30">
        <v>0</v>
      </c>
      <c r="M16" s="30">
        <v>0</v>
      </c>
      <c r="N16" s="30">
        <v>0.24</v>
      </c>
      <c r="O16" s="30">
        <v>6.44</v>
      </c>
      <c r="P16" s="30">
        <v>1.66</v>
      </c>
      <c r="Q16" s="30">
        <v>0</v>
      </c>
      <c r="R16" s="30">
        <v>0</v>
      </c>
      <c r="S16" s="30">
        <v>0.2</v>
      </c>
      <c r="T16" s="30">
        <v>0.5</v>
      </c>
      <c r="U16" s="30">
        <v>122</v>
      </c>
      <c r="V16" s="30">
        <v>49</v>
      </c>
      <c r="W16" s="30">
        <v>7</v>
      </c>
      <c r="X16" s="30">
        <v>9.4</v>
      </c>
      <c r="Y16" s="30">
        <v>31.6</v>
      </c>
      <c r="Z16" s="30">
        <v>0.78</v>
      </c>
      <c r="AA16" s="30">
        <v>0</v>
      </c>
      <c r="AB16" s="30">
        <v>1</v>
      </c>
      <c r="AC16" s="30">
        <v>0.2</v>
      </c>
      <c r="AD16" s="30">
        <v>0.28000000000000003</v>
      </c>
      <c r="AE16" s="30">
        <v>0.04</v>
      </c>
      <c r="AF16" s="30">
        <v>0.02</v>
      </c>
      <c r="AG16" s="30">
        <v>0.14000000000000001</v>
      </c>
      <c r="AH16" s="30">
        <v>0.4</v>
      </c>
      <c r="AI16" s="30">
        <v>0</v>
      </c>
      <c r="AJ16" s="30">
        <v>0</v>
      </c>
      <c r="AK16" s="30">
        <v>0</v>
      </c>
      <c r="AL16" s="30">
        <v>0</v>
      </c>
      <c r="AM16" s="30">
        <v>85.4</v>
      </c>
      <c r="AN16" s="30">
        <v>44.6</v>
      </c>
      <c r="AO16" s="30">
        <v>18.600000000000001</v>
      </c>
      <c r="AP16" s="30">
        <v>39.6</v>
      </c>
      <c r="AQ16" s="30">
        <v>16</v>
      </c>
      <c r="AR16" s="30">
        <v>74.2</v>
      </c>
      <c r="AS16" s="30">
        <v>59.4</v>
      </c>
      <c r="AT16" s="30">
        <v>58.2</v>
      </c>
      <c r="AU16" s="30">
        <v>92.8</v>
      </c>
      <c r="AV16" s="30">
        <v>24.8</v>
      </c>
      <c r="AW16" s="30">
        <v>62</v>
      </c>
      <c r="AX16" s="30">
        <v>305.8</v>
      </c>
      <c r="AY16" s="30">
        <v>0</v>
      </c>
      <c r="AZ16" s="30">
        <v>105.2</v>
      </c>
      <c r="BA16" s="30">
        <v>58.2</v>
      </c>
      <c r="BB16" s="30">
        <v>36</v>
      </c>
      <c r="BC16" s="30">
        <v>26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0.03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0.02</v>
      </c>
      <c r="BT16" s="30">
        <v>0</v>
      </c>
      <c r="BU16" s="30">
        <v>0</v>
      </c>
      <c r="BV16" s="30">
        <v>0.1</v>
      </c>
      <c r="BW16" s="30">
        <v>0.02</v>
      </c>
      <c r="BX16" s="30">
        <v>0</v>
      </c>
      <c r="BY16" s="30">
        <v>0</v>
      </c>
      <c r="BZ16" s="30">
        <v>0</v>
      </c>
      <c r="CA16" s="30">
        <v>0</v>
      </c>
      <c r="CB16" s="30">
        <v>9.4</v>
      </c>
      <c r="CC16" s="32">
        <v>1.1000000000000001</v>
      </c>
      <c r="CE16" s="30">
        <v>0.17</v>
      </c>
      <c r="CG16" s="30">
        <v>0</v>
      </c>
      <c r="CH16" s="30">
        <v>0</v>
      </c>
      <c r="CI16" s="30">
        <v>0</v>
      </c>
      <c r="CJ16" s="30">
        <v>0</v>
      </c>
      <c r="CK16" s="30">
        <v>0</v>
      </c>
      <c r="CL16" s="30">
        <v>0</v>
      </c>
      <c r="CM16" s="30">
        <v>0</v>
      </c>
      <c r="CN16" s="30">
        <v>0</v>
      </c>
      <c r="CO16" s="30">
        <v>0</v>
      </c>
      <c r="CP16" s="30">
        <v>0</v>
      </c>
      <c r="CQ16" s="30">
        <v>0</v>
      </c>
    </row>
    <row r="17" spans="2:95" s="38" customFormat="1" ht="14.25">
      <c r="B17" s="36" t="s">
        <v>98</v>
      </c>
      <c r="C17" s="37"/>
      <c r="D17" s="37">
        <v>18.16</v>
      </c>
      <c r="E17" s="37">
        <v>7.97</v>
      </c>
      <c r="F17" s="37">
        <v>16.12</v>
      </c>
      <c r="G17" s="37">
        <v>5.12</v>
      </c>
      <c r="H17" s="37">
        <v>82.02</v>
      </c>
      <c r="I17" s="37">
        <v>538.21</v>
      </c>
      <c r="J17" s="38">
        <v>6.12</v>
      </c>
      <c r="K17" s="38">
        <v>2.76</v>
      </c>
      <c r="L17" s="38">
        <v>0.5</v>
      </c>
      <c r="M17" s="38">
        <v>0</v>
      </c>
      <c r="N17" s="38">
        <v>23.3</v>
      </c>
      <c r="O17" s="38">
        <v>53.28</v>
      </c>
      <c r="P17" s="38">
        <v>5.44</v>
      </c>
      <c r="Q17" s="38">
        <v>0</v>
      </c>
      <c r="R17" s="38">
        <v>0</v>
      </c>
      <c r="S17" s="38">
        <v>0.86</v>
      </c>
      <c r="T17" s="38">
        <v>4.12</v>
      </c>
      <c r="U17" s="38">
        <v>672.55</v>
      </c>
      <c r="V17" s="38">
        <v>408.54</v>
      </c>
      <c r="W17" s="38">
        <v>53.41</v>
      </c>
      <c r="X17" s="38">
        <v>53.9</v>
      </c>
      <c r="Y17" s="38">
        <v>175.13</v>
      </c>
      <c r="Z17" s="38">
        <v>3.92</v>
      </c>
      <c r="AA17" s="38">
        <v>33.11</v>
      </c>
      <c r="AB17" s="38">
        <v>8491.33</v>
      </c>
      <c r="AC17" s="38">
        <v>1506.93</v>
      </c>
      <c r="AD17" s="38">
        <v>3.53</v>
      </c>
      <c r="AE17" s="38">
        <v>0.17</v>
      </c>
      <c r="AF17" s="38">
        <v>0.14000000000000001</v>
      </c>
      <c r="AG17" s="38">
        <v>4.42</v>
      </c>
      <c r="AH17" s="38">
        <v>8.9700000000000006</v>
      </c>
      <c r="AI17" s="38">
        <v>4.55</v>
      </c>
      <c r="AJ17" s="38">
        <v>0.18</v>
      </c>
      <c r="AK17" s="38">
        <v>2.77</v>
      </c>
      <c r="AL17" s="38">
        <v>2.7</v>
      </c>
      <c r="AM17" s="38">
        <v>698.06</v>
      </c>
      <c r="AN17" s="38">
        <v>268.86</v>
      </c>
      <c r="AO17" s="38">
        <v>137.09</v>
      </c>
      <c r="AP17" s="38">
        <v>293.22000000000003</v>
      </c>
      <c r="AQ17" s="38">
        <v>101.47</v>
      </c>
      <c r="AR17" s="38">
        <v>469.69</v>
      </c>
      <c r="AS17" s="38">
        <v>343.48</v>
      </c>
      <c r="AT17" s="38">
        <v>394.95</v>
      </c>
      <c r="AU17" s="38">
        <v>496.74</v>
      </c>
      <c r="AV17" s="38">
        <v>184.89</v>
      </c>
      <c r="AW17" s="38">
        <v>344.05</v>
      </c>
      <c r="AX17" s="38">
        <v>2677.16</v>
      </c>
      <c r="AY17" s="38">
        <v>2.23</v>
      </c>
      <c r="AZ17" s="38">
        <v>826.1</v>
      </c>
      <c r="BA17" s="38">
        <v>436.09</v>
      </c>
      <c r="BB17" s="38">
        <v>241.55</v>
      </c>
      <c r="BC17" s="38">
        <v>185.12</v>
      </c>
      <c r="BD17" s="38">
        <v>0.27</v>
      </c>
      <c r="BE17" s="38">
        <v>0.12</v>
      </c>
      <c r="BF17" s="38">
        <v>7.0000000000000007E-2</v>
      </c>
      <c r="BG17" s="38">
        <v>0.15</v>
      </c>
      <c r="BH17" s="38">
        <v>0.17</v>
      </c>
      <c r="BI17" s="38">
        <v>0.79</v>
      </c>
      <c r="BJ17" s="38">
        <v>0</v>
      </c>
      <c r="BK17" s="38">
        <v>1.7</v>
      </c>
      <c r="BL17" s="38">
        <v>0</v>
      </c>
      <c r="BM17" s="38">
        <v>0.57999999999999996</v>
      </c>
      <c r="BN17" s="38">
        <v>0.02</v>
      </c>
      <c r="BO17" s="38">
        <v>0.03</v>
      </c>
      <c r="BP17" s="38">
        <v>0</v>
      </c>
      <c r="BQ17" s="38">
        <v>0.09</v>
      </c>
      <c r="BR17" s="38">
        <v>0.21</v>
      </c>
      <c r="BS17" s="38">
        <v>2.06</v>
      </c>
      <c r="BT17" s="38">
        <v>0.02</v>
      </c>
      <c r="BU17" s="38">
        <v>0</v>
      </c>
      <c r="BV17" s="38">
        <v>2.8</v>
      </c>
      <c r="BW17" s="38">
        <v>0.03</v>
      </c>
      <c r="BX17" s="38">
        <v>0</v>
      </c>
      <c r="BY17" s="38">
        <v>0</v>
      </c>
      <c r="BZ17" s="38">
        <v>0</v>
      </c>
      <c r="CA17" s="38">
        <v>0</v>
      </c>
      <c r="CB17" s="38">
        <v>332.45</v>
      </c>
      <c r="CC17" s="37">
        <f>SUM($CC$10:$CC$16)</f>
        <v>41.85</v>
      </c>
      <c r="CD17" s="38">
        <f>$I$17/$I$18*100</f>
        <v>100</v>
      </c>
      <c r="CE17" s="38">
        <v>1448.33</v>
      </c>
      <c r="CG17" s="38">
        <v>0</v>
      </c>
      <c r="CH17" s="38">
        <v>0</v>
      </c>
      <c r="CI17" s="38">
        <v>0</v>
      </c>
      <c r="CJ17" s="38">
        <v>0</v>
      </c>
      <c r="CK17" s="38">
        <v>0</v>
      </c>
      <c r="CL17" s="38">
        <v>0</v>
      </c>
      <c r="CM17" s="38">
        <v>0</v>
      </c>
      <c r="CN17" s="38">
        <v>0</v>
      </c>
      <c r="CO17" s="38">
        <v>0</v>
      </c>
      <c r="CP17" s="38">
        <v>8.3000000000000007</v>
      </c>
      <c r="CQ17" s="38">
        <v>1.33</v>
      </c>
    </row>
    <row r="18" spans="2:95" s="38" customFormat="1" ht="14.25">
      <c r="B18" s="36" t="s">
        <v>99</v>
      </c>
      <c r="C18" s="37"/>
      <c r="D18" s="37">
        <v>18.16</v>
      </c>
      <c r="E18" s="37">
        <v>7.97</v>
      </c>
      <c r="F18" s="37">
        <v>16.12</v>
      </c>
      <c r="G18" s="37">
        <v>5.12</v>
      </c>
      <c r="H18" s="37">
        <v>82.02</v>
      </c>
      <c r="I18" s="37">
        <v>538.21</v>
      </c>
      <c r="J18" s="38">
        <v>6.12</v>
      </c>
      <c r="K18" s="38">
        <v>2.76</v>
      </c>
      <c r="L18" s="38">
        <v>0.5</v>
      </c>
      <c r="M18" s="38">
        <v>0</v>
      </c>
      <c r="N18" s="38">
        <v>23.3</v>
      </c>
      <c r="O18" s="38">
        <v>53.28</v>
      </c>
      <c r="P18" s="38">
        <v>5.44</v>
      </c>
      <c r="Q18" s="38">
        <v>0</v>
      </c>
      <c r="R18" s="38">
        <v>0</v>
      </c>
      <c r="S18" s="38">
        <v>0.86</v>
      </c>
      <c r="T18" s="38">
        <v>4.12</v>
      </c>
      <c r="U18" s="38">
        <v>672.55</v>
      </c>
      <c r="V18" s="38">
        <v>408.54</v>
      </c>
      <c r="W18" s="38">
        <v>53.41</v>
      </c>
      <c r="X18" s="38">
        <v>53.9</v>
      </c>
      <c r="Y18" s="38">
        <v>175.13</v>
      </c>
      <c r="Z18" s="38">
        <v>3.92</v>
      </c>
      <c r="AA18" s="38">
        <v>33.11</v>
      </c>
      <c r="AB18" s="38">
        <v>8491.33</v>
      </c>
      <c r="AC18" s="38">
        <v>1506.93</v>
      </c>
      <c r="AD18" s="38">
        <v>3.53</v>
      </c>
      <c r="AE18" s="38">
        <v>0.17</v>
      </c>
      <c r="AF18" s="38">
        <v>0.14000000000000001</v>
      </c>
      <c r="AG18" s="38">
        <v>4.42</v>
      </c>
      <c r="AH18" s="38">
        <v>8.9700000000000006</v>
      </c>
      <c r="AI18" s="38">
        <v>4.55</v>
      </c>
      <c r="AJ18" s="38">
        <v>0.18</v>
      </c>
      <c r="AK18" s="38">
        <v>2.77</v>
      </c>
      <c r="AL18" s="38">
        <v>2.7</v>
      </c>
      <c r="AM18" s="38">
        <v>698.06</v>
      </c>
      <c r="AN18" s="38">
        <v>268.86</v>
      </c>
      <c r="AO18" s="38">
        <v>137.09</v>
      </c>
      <c r="AP18" s="38">
        <v>293.22000000000003</v>
      </c>
      <c r="AQ18" s="38">
        <v>101.47</v>
      </c>
      <c r="AR18" s="38">
        <v>469.69</v>
      </c>
      <c r="AS18" s="38">
        <v>343.48</v>
      </c>
      <c r="AT18" s="38">
        <v>394.95</v>
      </c>
      <c r="AU18" s="38">
        <v>496.74</v>
      </c>
      <c r="AV18" s="38">
        <v>184.89</v>
      </c>
      <c r="AW18" s="38">
        <v>344.05</v>
      </c>
      <c r="AX18" s="38">
        <v>2677.16</v>
      </c>
      <c r="AY18" s="38">
        <v>2.23</v>
      </c>
      <c r="AZ18" s="38">
        <v>826.1</v>
      </c>
      <c r="BA18" s="38">
        <v>436.09</v>
      </c>
      <c r="BB18" s="38">
        <v>241.55</v>
      </c>
      <c r="BC18" s="38">
        <v>185.12</v>
      </c>
      <c r="BD18" s="38">
        <v>0.27</v>
      </c>
      <c r="BE18" s="38">
        <v>0.12</v>
      </c>
      <c r="BF18" s="38">
        <v>7.0000000000000007E-2</v>
      </c>
      <c r="BG18" s="38">
        <v>0.15</v>
      </c>
      <c r="BH18" s="38">
        <v>0.17</v>
      </c>
      <c r="BI18" s="38">
        <v>0.79</v>
      </c>
      <c r="BJ18" s="38">
        <v>0</v>
      </c>
      <c r="BK18" s="38">
        <v>1.7</v>
      </c>
      <c r="BL18" s="38">
        <v>0</v>
      </c>
      <c r="BM18" s="38">
        <v>0.57999999999999996</v>
      </c>
      <c r="BN18" s="38">
        <v>0.02</v>
      </c>
      <c r="BO18" s="38">
        <v>0.03</v>
      </c>
      <c r="BP18" s="38">
        <v>0</v>
      </c>
      <c r="BQ18" s="38">
        <v>0.09</v>
      </c>
      <c r="BR18" s="38">
        <v>0.21</v>
      </c>
      <c r="BS18" s="38">
        <v>2.06</v>
      </c>
      <c r="BT18" s="38">
        <v>0.02</v>
      </c>
      <c r="BU18" s="38">
        <v>0</v>
      </c>
      <c r="BV18" s="38">
        <v>2.8</v>
      </c>
      <c r="BW18" s="38">
        <v>0.03</v>
      </c>
      <c r="BX18" s="38">
        <v>0</v>
      </c>
      <c r="BY18" s="38">
        <v>0</v>
      </c>
      <c r="BZ18" s="38">
        <v>0</v>
      </c>
      <c r="CA18" s="38">
        <v>0</v>
      </c>
      <c r="CB18" s="38">
        <v>332.45</v>
      </c>
      <c r="CC18" s="37">
        <v>41.85</v>
      </c>
      <c r="CE18" s="38">
        <v>1448.33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0</v>
      </c>
      <c r="CM18" s="38">
        <v>0</v>
      </c>
      <c r="CN18" s="38">
        <v>0</v>
      </c>
      <c r="CO18" s="38">
        <v>0</v>
      </c>
      <c r="CP18" s="38">
        <v>8.3000000000000007</v>
      </c>
      <c r="CQ18" s="38">
        <v>1.33</v>
      </c>
    </row>
    <row r="19" spans="2:95" s="5" customFormat="1" ht="30">
      <c r="B19" s="16" t="s">
        <v>100</v>
      </c>
      <c r="C19" s="11"/>
      <c r="D19" s="11">
        <v>19.25</v>
      </c>
      <c r="E19" s="11">
        <v>0</v>
      </c>
      <c r="F19" s="11">
        <v>19.75</v>
      </c>
      <c r="G19" s="11">
        <v>0</v>
      </c>
      <c r="H19" s="11">
        <v>83.75</v>
      </c>
      <c r="I19" s="11">
        <v>587.5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175</v>
      </c>
      <c r="AD19" s="5">
        <v>0</v>
      </c>
      <c r="AE19" s="5">
        <v>0.3</v>
      </c>
      <c r="AF19" s="5">
        <v>0.35</v>
      </c>
      <c r="AI19" s="5">
        <v>15</v>
      </c>
      <c r="CC19" s="11"/>
      <c r="CI19" s="5">
        <v>0</v>
      </c>
      <c r="CL19" s="5">
        <v>0</v>
      </c>
      <c r="CO19" s="5">
        <v>0</v>
      </c>
    </row>
    <row r="20" spans="2:95" s="5" customFormat="1" ht="15">
      <c r="B20" s="16" t="s">
        <v>101</v>
      </c>
      <c r="C20" s="11"/>
      <c r="D20" s="11">
        <f>D18-D19</f>
        <v>-1.0899999999999999</v>
      </c>
      <c r="E20" s="11">
        <f>E18-E19</f>
        <v>7.97</v>
      </c>
      <c r="F20" s="11">
        <f>F18-F19</f>
        <v>-3.629999999999999</v>
      </c>
      <c r="G20" s="11">
        <f>G18-G19</f>
        <v>5.12</v>
      </c>
      <c r="H20" s="11">
        <f>H18-H19</f>
        <v>-1.730000000000004</v>
      </c>
      <c r="I20" s="11">
        <f>I18-I19</f>
        <v>-49.289999999999964</v>
      </c>
      <c r="V20" s="5">
        <f>V18-V19</f>
        <v>408.54</v>
      </c>
      <c r="W20" s="5">
        <f>W18-W19</f>
        <v>53.41</v>
      </c>
      <c r="X20" s="5">
        <f>X18-X19</f>
        <v>53.9</v>
      </c>
      <c r="Y20" s="5">
        <f>Y18-Y19</f>
        <v>175.13</v>
      </c>
      <c r="Z20" s="5">
        <f>Z18-Z19</f>
        <v>3.92</v>
      </c>
      <c r="AA20" s="5">
        <f>AA18-AA19</f>
        <v>33.11</v>
      </c>
      <c r="AB20" s="5">
        <f>AB18-AB19</f>
        <v>8491.33</v>
      </c>
      <c r="AC20" s="5">
        <f>AC18-AC19</f>
        <v>1331.93</v>
      </c>
      <c r="AD20" s="5">
        <f>AD18-AD19</f>
        <v>3.53</v>
      </c>
      <c r="AE20" s="5">
        <f>AE18-AE19</f>
        <v>-0.12999999999999998</v>
      </c>
      <c r="AF20" s="5">
        <f>AF18-AF19</f>
        <v>-0.20999999999999996</v>
      </c>
      <c r="AI20" s="5">
        <f>AI18-AI19</f>
        <v>-10.45</v>
      </c>
      <c r="CC20" s="11"/>
      <c r="CI20" s="5">
        <f>CI18-CI19</f>
        <v>0</v>
      </c>
      <c r="CL20" s="5">
        <f>CL18-CL19</f>
        <v>0</v>
      </c>
      <c r="CO20" s="5">
        <f>CO18-CO19</f>
        <v>0</v>
      </c>
    </row>
    <row r="21" spans="2:95" s="5" customFormat="1" ht="30">
      <c r="B21" s="16" t="s">
        <v>102</v>
      </c>
      <c r="C21" s="11"/>
      <c r="D21" s="11">
        <v>14</v>
      </c>
      <c r="E21" s="11"/>
      <c r="F21" s="11">
        <v>28</v>
      </c>
      <c r="G21" s="11"/>
      <c r="H21" s="11">
        <v>59</v>
      </c>
      <c r="I21" s="11"/>
      <c r="CC21" s="11"/>
    </row>
    <row r="22" spans="2:95" s="5" customFormat="1" ht="15">
      <c r="B22" s="16"/>
      <c r="C22" s="11"/>
      <c r="D22" s="11"/>
      <c r="E22" s="11"/>
      <c r="F22" s="11"/>
      <c r="G22" s="11"/>
      <c r="H22" s="11"/>
      <c r="I22" s="11"/>
      <c r="CC22" s="11"/>
    </row>
    <row r="23" spans="2:95" s="5" customFormat="1" ht="15">
      <c r="B23" s="16"/>
      <c r="C23" s="11"/>
      <c r="D23" s="11"/>
      <c r="E23" s="11"/>
      <c r="F23" s="11"/>
      <c r="G23" s="11"/>
      <c r="H23" s="11"/>
      <c r="I23" s="11"/>
      <c r="CC23" s="11"/>
    </row>
    <row r="24" spans="2:95" s="5" customFormat="1" ht="15">
      <c r="B24" s="16"/>
      <c r="C24" s="11"/>
      <c r="D24" s="11"/>
      <c r="E24" s="11"/>
      <c r="F24" s="11"/>
      <c r="G24" s="11"/>
      <c r="H24" s="11"/>
      <c r="I24" s="11"/>
      <c r="CC24" s="11"/>
    </row>
    <row r="25" spans="2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2:95" s="5" customFormat="1" ht="15">
      <c r="B26" s="16"/>
      <c r="C26" s="11"/>
      <c r="D26" s="11"/>
      <c r="E26" s="11"/>
      <c r="F26" s="11"/>
      <c r="G26" s="11"/>
      <c r="H26" s="11"/>
      <c r="I26" s="11"/>
      <c r="CC26" s="11"/>
    </row>
    <row r="27" spans="2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2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2:95" s="5" customFormat="1" ht="15">
      <c r="B29" s="16"/>
      <c r="C29" s="11"/>
      <c r="D29" s="11"/>
      <c r="E29" s="11"/>
      <c r="F29" s="11"/>
      <c r="G29" s="11"/>
      <c r="H29" s="11"/>
      <c r="I29" s="11"/>
      <c r="CC29" s="11"/>
    </row>
    <row r="30" spans="2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2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2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CC8:CC9"/>
    <mergeCell ref="W8:Z8"/>
    <mergeCell ref="AA8:AI8"/>
    <mergeCell ref="F8:G8"/>
    <mergeCell ref="H8:H9"/>
    <mergeCell ref="I8:I9"/>
    <mergeCell ref="A2:I2"/>
    <mergeCell ref="A8:A9"/>
    <mergeCell ref="B8:B9"/>
    <mergeCell ref="C8:C9"/>
    <mergeCell ref="D8:E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style="40" customWidth="1"/>
    <col min="2" max="2" width="11.5703125" style="40" customWidth="1"/>
    <col min="3" max="3" width="8" style="40" customWidth="1"/>
    <col min="4" max="4" width="41.5703125" style="40" customWidth="1"/>
    <col min="5" max="5" width="10.140625" style="87" customWidth="1"/>
    <col min="6" max="6" width="9.140625" style="40"/>
    <col min="7" max="7" width="13.42578125" style="40" customWidth="1"/>
    <col min="8" max="8" width="7.7109375" style="40" customWidth="1"/>
    <col min="9" max="9" width="7.85546875" style="40" customWidth="1"/>
    <col min="10" max="10" width="10.42578125" style="40" customWidth="1"/>
    <col min="11" max="16384" width="9.140625" style="40"/>
  </cols>
  <sheetData>
    <row r="1" spans="1:10">
      <c r="A1" s="40" t="s">
        <v>104</v>
      </c>
      <c r="B1" s="41" t="s">
        <v>138</v>
      </c>
      <c r="C1" s="42"/>
      <c r="D1" s="43"/>
      <c r="E1" s="40" t="s">
        <v>105</v>
      </c>
      <c r="F1" s="44"/>
      <c r="I1" s="40" t="s">
        <v>106</v>
      </c>
      <c r="J1" s="45">
        <v>45342</v>
      </c>
    </row>
    <row r="2" spans="1:10" ht="7.5" customHeight="1" thickBot="1">
      <c r="E2" s="40"/>
    </row>
    <row r="3" spans="1:10" ht="15.75" thickBot="1">
      <c r="A3" s="46" t="s">
        <v>107</v>
      </c>
      <c r="B3" s="47" t="s">
        <v>108</v>
      </c>
      <c r="C3" s="47" t="s">
        <v>109</v>
      </c>
      <c r="D3" s="47" t="s">
        <v>110</v>
      </c>
      <c r="E3" s="47" t="s">
        <v>6</v>
      </c>
      <c r="F3" s="47" t="s">
        <v>111</v>
      </c>
      <c r="G3" s="47" t="s">
        <v>112</v>
      </c>
      <c r="H3" s="47" t="s">
        <v>113</v>
      </c>
      <c r="I3" s="47" t="s">
        <v>114</v>
      </c>
      <c r="J3" s="48" t="s">
        <v>115</v>
      </c>
    </row>
    <row r="4" spans="1:10" ht="15.75" thickBot="1">
      <c r="A4" s="49" t="s">
        <v>91</v>
      </c>
      <c r="B4" s="50" t="s">
        <v>121</v>
      </c>
      <c r="C4" s="88" t="s">
        <v>133</v>
      </c>
      <c r="D4" s="52" t="s">
        <v>92</v>
      </c>
      <c r="E4" s="53">
        <v>80</v>
      </c>
      <c r="F4" s="54">
        <v>5.75</v>
      </c>
      <c r="G4" s="55">
        <v>76.236865600000016</v>
      </c>
      <c r="H4" s="55">
        <v>0.92</v>
      </c>
      <c r="I4" s="55">
        <v>3.99</v>
      </c>
      <c r="J4" s="56">
        <v>10.28</v>
      </c>
    </row>
    <row r="5" spans="1:10" ht="15.75" thickBot="1">
      <c r="A5" s="57"/>
      <c r="B5" s="50" t="s">
        <v>116</v>
      </c>
      <c r="C5" s="89" t="s">
        <v>134</v>
      </c>
      <c r="D5" s="59" t="s">
        <v>93</v>
      </c>
      <c r="E5" s="44">
        <v>150</v>
      </c>
      <c r="F5" s="60">
        <v>6.53</v>
      </c>
      <c r="G5" s="61">
        <v>191.211467</v>
      </c>
      <c r="H5" s="61">
        <v>5.31</v>
      </c>
      <c r="I5" s="61">
        <v>3.77</v>
      </c>
      <c r="J5" s="62">
        <v>34.119999999999997</v>
      </c>
    </row>
    <row r="6" spans="1:10">
      <c r="A6" s="57"/>
      <c r="B6" s="50" t="s">
        <v>116</v>
      </c>
      <c r="C6" s="89" t="s">
        <v>135</v>
      </c>
      <c r="D6" s="59" t="s">
        <v>94</v>
      </c>
      <c r="E6" s="44">
        <v>70</v>
      </c>
      <c r="F6" s="60">
        <v>21.22</v>
      </c>
      <c r="G6" s="61">
        <v>109.76811999999998</v>
      </c>
      <c r="H6" s="61">
        <v>8.15</v>
      </c>
      <c r="I6" s="61">
        <v>7.83</v>
      </c>
      <c r="J6" s="62">
        <v>1.7</v>
      </c>
    </row>
    <row r="7" spans="1:10">
      <c r="A7" s="57"/>
      <c r="B7" s="63" t="s">
        <v>137</v>
      </c>
      <c r="C7" s="89" t="s">
        <v>136</v>
      </c>
      <c r="D7" s="59" t="s">
        <v>95</v>
      </c>
      <c r="E7" s="44">
        <v>180</v>
      </c>
      <c r="F7" s="60">
        <v>5.5</v>
      </c>
      <c r="G7" s="61">
        <v>55.142744399999998</v>
      </c>
      <c r="H7" s="61">
        <v>0.48</v>
      </c>
      <c r="I7" s="61">
        <v>0.1</v>
      </c>
      <c r="J7" s="62">
        <v>13.5</v>
      </c>
    </row>
    <row r="8" spans="1:10">
      <c r="A8" s="57"/>
      <c r="B8" s="63" t="s">
        <v>117</v>
      </c>
      <c r="C8" s="89"/>
      <c r="D8" s="59" t="s">
        <v>96</v>
      </c>
      <c r="E8" s="44">
        <v>30</v>
      </c>
      <c r="F8" s="60">
        <v>1.75</v>
      </c>
      <c r="G8" s="61">
        <v>67.170299999999997</v>
      </c>
      <c r="H8" s="61">
        <v>1.98</v>
      </c>
      <c r="I8" s="61">
        <v>0.2</v>
      </c>
      <c r="J8" s="62">
        <v>14.07</v>
      </c>
    </row>
    <row r="9" spans="1:10">
      <c r="A9" s="57"/>
      <c r="B9" s="58" t="s">
        <v>117</v>
      </c>
      <c r="C9" s="89"/>
      <c r="D9" s="59" t="s">
        <v>97</v>
      </c>
      <c r="E9" s="44">
        <v>20</v>
      </c>
      <c r="F9" s="60">
        <v>1.1000000000000001</v>
      </c>
      <c r="G9" s="61">
        <v>38.676000000000002</v>
      </c>
      <c r="H9" s="61">
        <v>1.32</v>
      </c>
      <c r="I9" s="61">
        <v>0.24</v>
      </c>
      <c r="J9" s="62">
        <v>8.34</v>
      </c>
    </row>
    <row r="10" spans="1:10" ht="15.75" thickBot="1">
      <c r="A10" s="64"/>
      <c r="B10" s="65"/>
      <c r="C10" s="65"/>
      <c r="D10" s="66"/>
      <c r="E10" s="67"/>
      <c r="F10" s="68"/>
      <c r="G10" s="69"/>
      <c r="H10" s="69"/>
      <c r="I10" s="69"/>
      <c r="J10" s="70"/>
    </row>
    <row r="11" spans="1:10">
      <c r="A11" s="49" t="s">
        <v>119</v>
      </c>
      <c r="B11" s="71" t="s">
        <v>118</v>
      </c>
      <c r="C11" s="51"/>
      <c r="D11" s="52"/>
      <c r="E11" s="53"/>
      <c r="F11" s="54"/>
      <c r="G11" s="55"/>
      <c r="H11" s="55"/>
      <c r="I11" s="55"/>
      <c r="J11" s="56"/>
    </row>
    <row r="12" spans="1:10">
      <c r="A12" s="57"/>
      <c r="B12" s="58"/>
      <c r="C12" s="58"/>
      <c r="D12" s="59"/>
      <c r="E12" s="44"/>
      <c r="F12" s="60"/>
      <c r="G12" s="61"/>
      <c r="H12" s="61"/>
      <c r="I12" s="61"/>
      <c r="J12" s="62"/>
    </row>
    <row r="13" spans="1:10" ht="15.75" thickBot="1">
      <c r="A13" s="64"/>
      <c r="B13" s="65"/>
      <c r="C13" s="65"/>
      <c r="D13" s="66"/>
      <c r="E13" s="67"/>
      <c r="F13" s="68"/>
      <c r="G13" s="69"/>
      <c r="H13" s="69"/>
      <c r="I13" s="69"/>
      <c r="J13" s="70"/>
    </row>
    <row r="14" spans="1:10">
      <c r="A14" s="57" t="s">
        <v>120</v>
      </c>
      <c r="B14" s="72" t="s">
        <v>121</v>
      </c>
      <c r="C14" s="73"/>
      <c r="D14" s="74"/>
      <c r="E14" s="75"/>
      <c r="F14" s="76"/>
      <c r="G14" s="77"/>
      <c r="H14" s="77"/>
      <c r="I14" s="77"/>
      <c r="J14" s="78"/>
    </row>
    <row r="15" spans="1:10">
      <c r="A15" s="57"/>
      <c r="B15" s="63" t="s">
        <v>122</v>
      </c>
      <c r="C15" s="58"/>
      <c r="D15" s="59"/>
      <c r="E15" s="44"/>
      <c r="F15" s="60"/>
      <c r="G15" s="61"/>
      <c r="H15" s="61"/>
      <c r="I15" s="61"/>
      <c r="J15" s="62"/>
    </row>
    <row r="16" spans="1:10">
      <c r="A16" s="57"/>
      <c r="B16" s="63" t="s">
        <v>123</v>
      </c>
      <c r="C16" s="58"/>
      <c r="D16" s="59"/>
      <c r="E16" s="44"/>
      <c r="F16" s="60"/>
      <c r="G16" s="61"/>
      <c r="H16" s="61"/>
      <c r="I16" s="61"/>
      <c r="J16" s="62"/>
    </row>
    <row r="17" spans="1:10">
      <c r="A17" s="57"/>
      <c r="B17" s="63" t="s">
        <v>124</v>
      </c>
      <c r="C17" s="58"/>
      <c r="D17" s="59"/>
      <c r="E17" s="44"/>
      <c r="F17" s="60"/>
      <c r="G17" s="61"/>
      <c r="H17" s="61"/>
      <c r="I17" s="61"/>
      <c r="J17" s="62"/>
    </row>
    <row r="18" spans="1:10">
      <c r="A18" s="57"/>
      <c r="B18" s="63" t="s">
        <v>125</v>
      </c>
      <c r="C18" s="58"/>
      <c r="D18" s="59"/>
      <c r="E18" s="44"/>
      <c r="F18" s="60"/>
      <c r="G18" s="61"/>
      <c r="H18" s="61"/>
      <c r="I18" s="61"/>
      <c r="J18" s="62"/>
    </row>
    <row r="19" spans="1:10">
      <c r="A19" s="57"/>
      <c r="B19" s="63" t="s">
        <v>126</v>
      </c>
      <c r="C19" s="58"/>
      <c r="D19" s="59"/>
      <c r="E19" s="44"/>
      <c r="F19" s="60"/>
      <c r="G19" s="61"/>
      <c r="H19" s="61"/>
      <c r="I19" s="61"/>
      <c r="J19" s="62"/>
    </row>
    <row r="20" spans="1:10">
      <c r="A20" s="57"/>
      <c r="B20" s="63" t="s">
        <v>127</v>
      </c>
      <c r="C20" s="58"/>
      <c r="D20" s="59"/>
      <c r="E20" s="44"/>
      <c r="F20" s="60"/>
      <c r="G20" s="61"/>
      <c r="H20" s="61"/>
      <c r="I20" s="61"/>
      <c r="J20" s="62"/>
    </row>
    <row r="21" spans="1:10">
      <c r="A21" s="57"/>
      <c r="B21" s="79"/>
      <c r="C21" s="79"/>
      <c r="D21" s="80"/>
      <c r="E21" s="81"/>
      <c r="F21" s="82"/>
      <c r="G21" s="83"/>
      <c r="H21" s="83"/>
      <c r="I21" s="83"/>
      <c r="J21" s="84"/>
    </row>
    <row r="22" spans="1:10" ht="15.75" thickBot="1">
      <c r="A22" s="64"/>
      <c r="B22" s="65"/>
      <c r="C22" s="65"/>
      <c r="D22" s="66"/>
      <c r="E22" s="67"/>
      <c r="F22" s="68"/>
      <c r="G22" s="69"/>
      <c r="H22" s="69"/>
      <c r="I22" s="69"/>
      <c r="J22" s="70"/>
    </row>
    <row r="23" spans="1:10">
      <c r="A23" s="49" t="s">
        <v>128</v>
      </c>
      <c r="B23" s="71" t="s">
        <v>129</v>
      </c>
      <c r="C23" s="51"/>
      <c r="D23" s="52"/>
      <c r="E23" s="53"/>
      <c r="F23" s="54"/>
      <c r="G23" s="55"/>
      <c r="H23" s="55"/>
      <c r="I23" s="55"/>
      <c r="J23" s="56"/>
    </row>
    <row r="24" spans="1:10">
      <c r="A24" s="57"/>
      <c r="B24" s="85" t="s">
        <v>125</v>
      </c>
      <c r="C24" s="58"/>
      <c r="D24" s="59"/>
      <c r="E24" s="44"/>
      <c r="F24" s="60"/>
      <c r="G24" s="61"/>
      <c r="H24" s="61"/>
      <c r="I24" s="61"/>
      <c r="J24" s="62"/>
    </row>
    <row r="25" spans="1:10">
      <c r="A25" s="57"/>
      <c r="B25" s="79"/>
      <c r="C25" s="79"/>
      <c r="D25" s="80"/>
      <c r="E25" s="81"/>
      <c r="F25" s="82"/>
      <c r="G25" s="83"/>
      <c r="H25" s="83"/>
      <c r="I25" s="83"/>
      <c r="J25" s="84"/>
    </row>
    <row r="26" spans="1:10" ht="15.75" thickBot="1">
      <c r="A26" s="64"/>
      <c r="B26" s="65"/>
      <c r="C26" s="65"/>
      <c r="D26" s="66"/>
      <c r="E26" s="67"/>
      <c r="F26" s="68"/>
      <c r="G26" s="69"/>
      <c r="H26" s="69"/>
      <c r="I26" s="69"/>
      <c r="J26" s="70"/>
    </row>
    <row r="27" spans="1:10">
      <c r="A27" s="57" t="s">
        <v>130</v>
      </c>
      <c r="B27" s="50" t="s">
        <v>116</v>
      </c>
      <c r="C27" s="73"/>
      <c r="D27" s="74"/>
      <c r="E27" s="75"/>
      <c r="F27" s="76"/>
      <c r="G27" s="77"/>
      <c r="H27" s="77"/>
      <c r="I27" s="77"/>
      <c r="J27" s="78"/>
    </row>
    <row r="28" spans="1:10">
      <c r="A28" s="57"/>
      <c r="B28" s="63" t="s">
        <v>124</v>
      </c>
      <c r="C28" s="58"/>
      <c r="D28" s="59"/>
      <c r="E28" s="44"/>
      <c r="F28" s="60"/>
      <c r="G28" s="61"/>
      <c r="H28" s="61"/>
      <c r="I28" s="61"/>
      <c r="J28" s="62"/>
    </row>
    <row r="29" spans="1:10">
      <c r="A29" s="57"/>
      <c r="B29" s="63" t="s">
        <v>125</v>
      </c>
      <c r="C29" s="58"/>
      <c r="D29" s="59"/>
      <c r="E29" s="44"/>
      <c r="F29" s="60"/>
      <c r="G29" s="61"/>
      <c r="H29" s="61"/>
      <c r="I29" s="61"/>
      <c r="J29" s="62"/>
    </row>
    <row r="30" spans="1:10">
      <c r="A30" s="57"/>
      <c r="B30" s="63" t="s">
        <v>117</v>
      </c>
      <c r="C30" s="58"/>
      <c r="D30" s="59"/>
      <c r="E30" s="44"/>
      <c r="F30" s="60"/>
      <c r="G30" s="61"/>
      <c r="H30" s="61"/>
      <c r="I30" s="61"/>
      <c r="J30" s="62"/>
    </row>
    <row r="31" spans="1:10">
      <c r="A31" s="57"/>
      <c r="B31" s="79"/>
      <c r="C31" s="79"/>
      <c r="D31" s="80"/>
      <c r="E31" s="81"/>
      <c r="F31" s="82"/>
      <c r="G31" s="83"/>
      <c r="H31" s="83"/>
      <c r="I31" s="83"/>
      <c r="J31" s="84"/>
    </row>
    <row r="32" spans="1:10" ht="15.75" thickBot="1">
      <c r="A32" s="64"/>
      <c r="B32" s="65"/>
      <c r="C32" s="65"/>
      <c r="D32" s="66"/>
      <c r="E32" s="67"/>
      <c r="F32" s="68"/>
      <c r="G32" s="69"/>
      <c r="H32" s="69"/>
      <c r="I32" s="69"/>
      <c r="J32" s="70"/>
    </row>
    <row r="33" spans="1:10">
      <c r="A33" s="49" t="s">
        <v>131</v>
      </c>
      <c r="B33" s="71" t="s">
        <v>132</v>
      </c>
      <c r="C33" s="51"/>
      <c r="D33" s="52"/>
      <c r="E33" s="53"/>
      <c r="F33" s="54"/>
      <c r="G33" s="55"/>
      <c r="H33" s="55"/>
      <c r="I33" s="55"/>
      <c r="J33" s="56"/>
    </row>
    <row r="34" spans="1:10">
      <c r="A34" s="57"/>
      <c r="B34" s="85" t="s">
        <v>129</v>
      </c>
      <c r="C34" s="73"/>
      <c r="D34" s="74"/>
      <c r="E34" s="75"/>
      <c r="F34" s="76"/>
      <c r="G34" s="77"/>
      <c r="H34" s="77"/>
      <c r="I34" s="77"/>
      <c r="J34" s="78"/>
    </row>
    <row r="35" spans="1:10">
      <c r="A35" s="57"/>
      <c r="B35" s="85" t="s">
        <v>125</v>
      </c>
      <c r="C35" s="58"/>
      <c r="D35" s="59"/>
      <c r="E35" s="44"/>
      <c r="F35" s="60"/>
      <c r="G35" s="61"/>
      <c r="H35" s="61"/>
      <c r="I35" s="61"/>
      <c r="J35" s="62"/>
    </row>
    <row r="36" spans="1:10">
      <c r="A36" s="57"/>
      <c r="B36" s="86" t="s">
        <v>118</v>
      </c>
      <c r="C36" s="79"/>
      <c r="D36" s="80"/>
      <c r="E36" s="81"/>
      <c r="F36" s="82"/>
      <c r="G36" s="83"/>
      <c r="H36" s="83"/>
      <c r="I36" s="83"/>
      <c r="J36" s="84"/>
    </row>
    <row r="37" spans="1:10">
      <c r="A37" s="57"/>
      <c r="B37" s="79"/>
      <c r="C37" s="79"/>
      <c r="D37" s="80"/>
      <c r="E37" s="81"/>
      <c r="F37" s="82"/>
      <c r="G37" s="83"/>
      <c r="H37" s="83"/>
      <c r="I37" s="83"/>
      <c r="J37" s="84"/>
    </row>
    <row r="38" spans="1:10" ht="15.75" thickBot="1">
      <c r="A38" s="64"/>
      <c r="B38" s="65"/>
      <c r="C38" s="65"/>
      <c r="D38" s="66"/>
      <c r="E38" s="67"/>
      <c r="F38" s="68"/>
      <c r="G38" s="69"/>
      <c r="H38" s="69"/>
      <c r="I38" s="69"/>
      <c r="J38" s="7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45342.413194444445</v>
      </c>
    </row>
    <row r="2" spans="1:2">
      <c r="A2" t="s">
        <v>83</v>
      </c>
      <c r="B2" s="15">
        <v>45341.674259259256</v>
      </c>
    </row>
    <row r="3" spans="1:2">
      <c r="A3" t="s">
        <v>84</v>
      </c>
      <c r="B3" t="s">
        <v>89</v>
      </c>
    </row>
    <row r="4" spans="1:2">
      <c r="A4" t="s">
        <v>85</v>
      </c>
      <c r="B4" t="s">
        <v>90</v>
      </c>
    </row>
    <row r="5" spans="1:2">
      <c r="B5">
        <v>1</v>
      </c>
    </row>
    <row r="6" spans="1:2">
      <c r="B6" s="39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20.02.2024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</cp:lastModifiedBy>
  <cp:lastPrinted>2013-04-14T08:21:27Z</cp:lastPrinted>
  <dcterms:created xsi:type="dcterms:W3CDTF">2002-09-22T07:35:02Z</dcterms:created>
  <dcterms:modified xsi:type="dcterms:W3CDTF">2024-02-19T11:17:22Z</dcterms:modified>
</cp:coreProperties>
</file>